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Annual Headline Series" sheetId="2" state="visible" r:id="rId4"/>
    <sheet name="Economic Impact" sheetId="3" state="visible" r:id="rId5"/>
    <sheet name="Structural Shifts" sheetId="4" state="visible" r:id="rId6"/>
    <sheet name="Sources &amp; Notes" sheetId="5" state="visible" r:id="rId7"/>
    <sheet name="By Source Market" sheetId="6" state="visible" r:id="rId8"/>
    <sheet name="By Month (Seasonality)" sheetId="7" state="visible" r:id="rId9"/>
    <sheet name="By Island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<sst xmlns="http://schemas.openxmlformats.org/spreadsheetml/2006/main" count="229" uniqueCount="196">
  <si>
    <t xml:space="preserve">Greece Tourism Dataset 2019–2025</t>
  </si>
  <si>
    <t xml:space="preserve">Publisher</t>
  </si>
  <si>
    <t xml:space="preserve">Greek Trip Planner — Insights / Research</t>
  </si>
  <si>
    <t xml:space="preserve">Source page</t>
  </si>
  <si>
    <t xml:space="preserve">https://greektriplanner.me/insights/greece-tourism-statistics-2020-2025</t>
  </si>
  <si>
    <t xml:space="preserve">Coverage</t>
  </si>
  <si>
    <t xml:space="preserve">2019 (pre-pandemic baseline) through 2025 (Jan–Oct actuals)</t>
  </si>
  <si>
    <t xml:space="preserve">Last updated</t>
  </si>
  <si>
    <t xml:space="preserve">Compiled from the article's published figures; verify against primary sources before republication</t>
  </si>
  <si>
    <t xml:space="preserve">Licence</t>
  </si>
  <si>
    <t xml:space="preserve">Free to use with attribution to Greek Trip Planner (CC BY 4.0 recommended)</t>
  </si>
  <si>
    <t xml:space="preserve">Primary sources</t>
  </si>
  <si>
    <t xml:space="preserve">Bank of Greece (receipts), INSETE (arrivals/structure), WTTC (economic impact), Fraport Greece (air traffic), Eurostat (EU comparison), ELSTAT</t>
  </si>
  <si>
    <t xml:space="preserve">How to cite</t>
  </si>
  <si>
    <t xml:space="preserve">Greek Trip Planner (2026). Greece Tourism Statistics 2019–2025 [dataset]. Retrieved from greektriplanner.me/insights/greece-tourism-statistics-2020-2025</t>
  </si>
  <si>
    <t xml:space="preserve">Sheets</t>
  </si>
  <si>
    <t xml:space="preserve">1) README  2) Annual Headline Series  3) Economic Impact  4) Structural Shifts  5) Sources &amp; Notes</t>
  </si>
  <si>
    <t xml:space="preserve">Confidence key</t>
  </si>
  <si>
    <t xml:space="preserve">CONFIRMED = official source figure | ESTIMATE = midpoint/derived | RANGE = source-dependent band</t>
  </si>
  <si>
    <t xml:space="preserve">Disclaimer</t>
  </si>
  <si>
    <t xml:space="preserve">Some 2021 and 2025 values are partial-year or estimated; see the Confidence column on each sheet.</t>
  </si>
  <si>
    <t xml:space="preserve">Greece — Annual Tourist Arrivals &amp; Receipts</t>
  </si>
  <si>
    <t xml:space="preserve">Year</t>
  </si>
  <si>
    <t xml:space="preserve">Intl Arrivals (millions)</t>
  </si>
  <si>
    <t xml:space="preserve">Revenue / Receipts (€bn)</t>
  </si>
  <si>
    <t xml:space="preserve">Arrivals YoY %</t>
  </si>
  <si>
    <t xml:space="preserve">Revenue YoY %</t>
  </si>
  <si>
    <t xml:space="preserve">Arrivals Index (2019=100)</t>
  </si>
  <si>
    <t xml:space="preserve">Confidence</t>
  </si>
  <si>
    <t xml:space="preserve">Source note</t>
  </si>
  <si>
    <t xml:space="preserve">—</t>
  </si>
  <si>
    <t xml:space="preserve">CONFIRMED</t>
  </si>
  <si>
    <t xml:space="preserve">Pre-pandemic baseline (Bank of Greece / INSETE)</t>
  </si>
  <si>
    <t xml:space="preserve">Pandemic trough; arrivals -78%, receipts -76%</t>
  </si>
  <si>
    <t xml:space="preserve">ESTIMATE</t>
  </si>
  <si>
    <t xml:space="preserve">Tentative reopening; arrivals est. 14–15M</t>
  </si>
  <si>
    <t xml:space="preserve">Inflection year; +227% vs 2020, -18% vs 2019</t>
  </si>
  <si>
    <t xml:space="preserve">Surpassed 2019 receipts (+13%)</t>
  </si>
  <si>
    <t xml:space="preserve">All-time record; incl. 4.74M cruise pax</t>
  </si>
  <si>
    <t xml:space="preserve">Receipts Jan–Oct actual €22.38bn (+8.9%); arrivals projected</t>
  </si>
  <si>
    <t xml:space="preserve">Greece Tourism — Economic &amp; Investment Footprint</t>
  </si>
  <si>
    <t xml:space="preserve">Indicator</t>
  </si>
  <si>
    <t xml:space="preserve">Value</t>
  </si>
  <si>
    <t xml:space="preserve">Year / Period</t>
  </si>
  <si>
    <t xml:space="preserve">Source / Note</t>
  </si>
  <si>
    <t xml:space="preserve">GDP contribution (direct + indirect + induced)</t>
  </si>
  <si>
    <t xml:space="preserve">28–34% of GDP</t>
  </si>
  <si>
    <t xml:space="preserve">2024</t>
  </si>
  <si>
    <t xml:space="preserve">WTTC; range reflects methodology</t>
  </si>
  <si>
    <t xml:space="preserve">Tourism employment</t>
  </si>
  <si>
    <t xml:space="preserve">~900,000 jobs</t>
  </si>
  <si>
    <t xml:space="preserve">≈20% of national employment</t>
  </si>
  <si>
    <t xml:space="preserve">Total tourism investment</t>
  </si>
  <si>
    <t xml:space="preserve">~€12 billion</t>
  </si>
  <si>
    <t xml:space="preserve">since 2022</t>
  </si>
  <si>
    <t xml:space="preserve">Infrastructure + hospitality</t>
  </si>
  <si>
    <t xml:space="preserve">International hotel projects in pipeline</t>
  </si>
  <si>
    <t xml:space="preserve">60+ properties</t>
  </si>
  <si>
    <t xml:space="preserve">by 2027</t>
  </si>
  <si>
    <t xml:space="preserve">Marriott, Four Seasons, Rosewood, Mandarin Oriental</t>
  </si>
  <si>
    <t xml:space="preserve">Air passengers (Fraport network)</t>
  </si>
  <si>
    <t xml:space="preserve">~80 million</t>
  </si>
  <si>
    <t xml:space="preserve">Fraport Greece traffic reports</t>
  </si>
  <si>
    <t xml:space="preserve">Heraklion (Crete) airport passengers</t>
  </si>
  <si>
    <t xml:space="preserve">&gt;10 million</t>
  </si>
  <si>
    <t xml:space="preserve">First time above 10M</t>
  </si>
  <si>
    <t xml:space="preserve">Santorini arrivals change</t>
  </si>
  <si>
    <t xml:space="preserve">-19%</t>
  </si>
  <si>
    <t xml:space="preserve">2024 vs prior</t>
  </si>
  <si>
    <t xml:space="preserve">Cruise caps + redistribution</t>
  </si>
  <si>
    <t xml:space="preserve">Average spend per trip (2019 → 2024)</t>
  </si>
  <si>
    <t xml:space="preserve">€550 → higher</t>
  </si>
  <si>
    <t xml:space="preserve">2019–2024</t>
  </si>
  <si>
    <t xml:space="preserve">Premiumization trend</t>
  </si>
  <si>
    <t xml:space="preserve">How the Greek Visitor Has Changed</t>
  </si>
  <si>
    <t xml:space="preserve">Metric</t>
  </si>
  <si>
    <t xml:space="preserve">2019</t>
  </si>
  <si>
    <t xml:space="preserve">2024–25</t>
  </si>
  <si>
    <t xml:space="preserve">Note / Direction</t>
  </si>
  <si>
    <t xml:space="preserve">Average length of stay (nights)</t>
  </si>
  <si>
    <t xml:space="preserve">7.4</t>
  </si>
  <si>
    <t xml:space="preserve">4.7</t>
  </si>
  <si>
    <t xml:space="preserve">-35%: shorter, higher-intensity trips</t>
  </si>
  <si>
    <t xml:space="preserve">Revenue recovery vs 2019</t>
  </si>
  <si>
    <t xml:space="preserve">100%</t>
  </si>
  <si>
    <t xml:space="preserve">+13–18%</t>
  </si>
  <si>
    <t xml:space="preserve">Revenue recovered faster than volume</t>
  </si>
  <si>
    <t xml:space="preserve">Cruise passengers (millions)</t>
  </si>
  <si>
    <t xml:space="preserve">4.74</t>
  </si>
  <si>
    <t xml:space="preserve">Record volumes meet new per-head taxes</t>
  </si>
  <si>
    <t xml:space="preserve">Seasonality</t>
  </si>
  <si>
    <t xml:space="preserve">Summer-concentrated</t>
  </si>
  <si>
    <t xml:space="preserve">Shoulders surging</t>
  </si>
  <si>
    <t xml:space="preserve">Oct/Dec demand rising</t>
  </si>
  <si>
    <t xml:space="preserve">Geographic spread</t>
  </si>
  <si>
    <t xml:space="preserve">Santorini/Mykonos-led</t>
  </si>
  <si>
    <t xml:space="preserve">Crete/Thessaloniki rising</t>
  </si>
  <si>
    <t xml:space="preserve">Redistribution underway</t>
  </si>
  <si>
    <t xml:space="preserve">Sources &amp; Methodology</t>
  </si>
  <si>
    <t xml:space="preserve">Bank of Greece</t>
  </si>
  <si>
    <t xml:space="preserve">Travel receipts / balance-of-payments tourism revenue</t>
  </si>
  <si>
    <t xml:space="preserve">INSETE</t>
  </si>
  <si>
    <t xml:space="preserve">Arrivals, length of stay, source-market structure</t>
  </si>
  <si>
    <t xml:space="preserve">WTTC</t>
  </si>
  <si>
    <t xml:space="preserve">GDP contribution and employment (direct/indirect/induced)</t>
  </si>
  <si>
    <t xml:space="preserve">Fraport Greece</t>
  </si>
  <si>
    <t xml:space="preserve">Regional airport passenger traffic</t>
  </si>
  <si>
    <t xml:space="preserve">Eurostat</t>
  </si>
  <si>
    <t xml:space="preserve">EU-comparative recovery benchmarking</t>
  </si>
  <si>
    <t xml:space="preserve">ELSTAT</t>
  </si>
  <si>
    <t xml:space="preserve">National statistical cross-checks</t>
  </si>
  <si>
    <t xml:space="preserve">Methodology</t>
  </si>
  <si>
    <t xml:space="preserve">Figures compiled from the linked Greek Trip Planner research article, which synthesises the above primary sources. Year-over-year and index columns are computed live via spreadsheet formulas. Estimated cells (2021 full-year; 2025 arrivals) are flagged in the Confidence column and should be replaced with official figures as they are released.</t>
  </si>
  <si>
    <t xml:space="preserve">Update cadence</t>
  </si>
  <si>
    <t xml:space="preserve">Recommended quarterly refresh aligned to Bank of Greece receipt releases and INSETE reports.</t>
  </si>
  <si>
    <t xml:space="preserve">Greece — International Arrivals by Source Market</t>
  </si>
  <si>
    <t xml:space="preserve">⚠ PLACEHOLDER ESTIMATES — replace 2024 arrivals column with official INSETE / SETE source-market data. Shares &amp; totals recompute automatically.</t>
  </si>
  <si>
    <t xml:space="preserve">Source Market</t>
  </si>
  <si>
    <t xml:space="preserve">2024 Arrivals (millions)</t>
  </si>
  <si>
    <t xml:space="preserve">% of Inbound</t>
  </si>
  <si>
    <t xml:space="preserve">Trend vs 2019</t>
  </si>
  <si>
    <t xml:space="preserve">Note</t>
  </si>
  <si>
    <t xml:space="preserve">Germany</t>
  </si>
  <si>
    <t xml:space="preserve">↑</t>
  </si>
  <si>
    <t xml:space="preserve">Consistently #1–2; strong shoulder-season demand</t>
  </si>
  <si>
    <t xml:space="preserve">United Kingdom</t>
  </si>
  <si>
    <t xml:space="preserve">Islands + city breaks; high spend</t>
  </si>
  <si>
    <t xml:space="preserve">France</t>
  </si>
  <si>
    <t xml:space="preserve">Growing; culture + islands</t>
  </si>
  <si>
    <t xml:space="preserve">Italy</t>
  </si>
  <si>
    <t xml:space="preserve">→</t>
  </si>
  <si>
    <t xml:space="preserve">Proximity / ferry + air</t>
  </si>
  <si>
    <t xml:space="preserve">United States</t>
  </si>
  <si>
    <t xml:space="preserve">↑↑</t>
  </si>
  <si>
    <t xml:space="preserve">Fastest-growing long-haul; high per-trip spend</t>
  </si>
  <si>
    <t xml:space="preserve">Bulgaria</t>
  </si>
  <si>
    <t xml:space="preserve">Land-border / regional</t>
  </si>
  <si>
    <t xml:space="preserve">Romania</t>
  </si>
  <si>
    <t xml:space="preserve">Regional growth</t>
  </si>
  <si>
    <t xml:space="preserve">Poland</t>
  </si>
  <si>
    <t xml:space="preserve">Charter-driven</t>
  </si>
  <si>
    <t xml:space="preserve">Netherlands</t>
  </si>
  <si>
    <t xml:space="preserve">Islands + mainland</t>
  </si>
  <si>
    <t xml:space="preserve">Austria</t>
  </si>
  <si>
    <t xml:space="preserve">Shoulder-season skew</t>
  </si>
  <si>
    <t xml:space="preserve">Other markets</t>
  </si>
  <si>
    <t xml:space="preserve">Aggregate of all remaining source countries</t>
  </si>
  <si>
    <t xml:space="preserve">TOTAL INBOUND</t>
  </si>
  <si>
    <t xml:space="preserve">Greece — Monthly Distribution of Arrivals (Seasonality)</t>
  </si>
  <si>
    <t xml:space="preserve">⚠ PLACEHOLDER ESTIMATES — monthly split modelled on a typical Greek summer-peaked curve. Replace 'Share of Year' inputs with official monthly data; arrivals &amp; cumulative recompute.</t>
  </si>
  <si>
    <t xml:space="preserve">Month</t>
  </si>
  <si>
    <t xml:space="preserve">Share of Year (input)</t>
  </si>
  <si>
    <t xml:space="preserve">Est. Arrivals (millions)</t>
  </si>
  <si>
    <t xml:space="preserve">Cumulative %</t>
  </si>
  <si>
    <t xml:space="preserve">Season</t>
  </si>
  <si>
    <t xml:space="preserve">January</t>
  </si>
  <si>
    <t xml:space="preserve">Low</t>
  </si>
  <si>
    <t xml:space="preserve">February</t>
  </si>
  <si>
    <t xml:space="preserve">March</t>
  </si>
  <si>
    <t xml:space="preserve">Shoulder</t>
  </si>
  <si>
    <t xml:space="preserve">April</t>
  </si>
  <si>
    <t xml:space="preserve">May</t>
  </si>
  <si>
    <t xml:space="preserve">June</t>
  </si>
  <si>
    <t xml:space="preserve">Peak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</si>
  <si>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</si>
  <si>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</si>
  <si>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</si>
  <si>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</si>
  <si>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</si>
  <si>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</si>
  <si>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</si>
  <si>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Note: base = 2024 total (40.69M) pulled live from 'Annual Headline Series'. 'Share of Year' must sum to 100%.</t>
  </si>
  <si>
    <t xml:space="preserve">Greece — Visitors by Island / Region</t>
  </si>
  <si>
    <t xml:space="preserve">⚠ PLACEHOLDER ESTIMATES &amp; MIXED METRICS — some figures are airport passengers, others visitor estimates. Standardise to one metric and replace with official airport/region data before publishing.</t>
  </si>
  <si>
    <t xml:space="preserve">Island / Region</t>
  </si>
  <si>
    <t xml:space="preserve">2024 Visitors (millions, est.)</t>
  </si>
  <si>
    <t xml:space="preserve">Metric basis</t>
  </si>
  <si>
    <t xml:space="preserve">% of Total (est.)</t>
  </si>
  <si>
    <t xml:space="preserve">Crete</t>
  </si>
  <si>
    <t xml:space="preserve">Air pax (Heraklion + Chania)</t>
  </si>
  <si>
    <t xml:space="preserve">Heraklion alone &gt;10M air pax incl. domestic</t>
  </si>
  <si>
    <t xml:space="preserve">Rhodes (Dodecanese)</t>
  </si>
  <si>
    <t xml:space="preserve">Visitor estimate</t>
  </si>
  <si>
    <t xml:space="preserve">Full wildfire recovery by 2024</t>
  </si>
  <si>
    <t xml:space="preserve">Southern Aegean (Santorini, Mykonos, Kos)</t>
  </si>
  <si>
    <t xml:space="preserve">Santorini arrivals -19% under cruise caps</t>
  </si>
  <si>
    <t xml:space="preserve">Corfu / Ionian</t>
  </si>
  <si>
    <t xml:space="preserve">Strong UK / charter demand</t>
  </si>
  <si>
    <t xml:space="preserve">Athens &amp; Attica</t>
  </si>
  <si>
    <t xml:space="preserve">Year-round; gateway + city-break growth</t>
  </si>
  <si>
    <t xml:space="preserve">Thessaloniki &amp; North</t>
  </si>
  <si>
    <t xml:space="preserve">Rising secondary gateway</t>
  </si>
  <si>
    <t xml:space="preserve">Mainland / Other</t>
  </si>
  <si>
    <t xml:space="preserve">Peloponnese, Meteora, etc.</t>
  </si>
  <si>
    <t xml:space="preserve">TOTAL (non-additive — overlaps)</t>
  </si>
  <si>
    <t xml:space="preserve">⚠ Totals overlap (a visitor may enter via Athens then fly to Crete). Do NOT sum to national arrivals without de-duplication.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</si>
</sst>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"/>
    <numFmt numFmtId="167" formatCode="0.00"/>
    <numFmt numFmtId="168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A6531C"/>
      <name val="Arial"/>
      <family val="0"/>
      <charset val="1"/>
    </font>
    <font>
      <sz val="8"/>
      <color rgb="FF777777"/>
      <name val="Arial"/>
      <family val="0"/>
      <charset val="1"/>
    </font>
    <font>
      <sz val="8"/>
      <color rgb="FFA6531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EEF2F8"/>
        <bgColor rgb="FFFFFFFF"/>
      </patternFill>
    </fill>
    <fill>
      <patternFill patternType="solid">
        <fgColor rgb="FFFCE9D6"/>
        <bgColor rgb="FFEEF2F8"/>
      </patternFill>
    </fill>
    <fill>
      <patternFill patternType="solid">
        <fgColor rgb="FFDCE3EF"/>
        <bgColor rgb="FFD0D7E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CE9D6"/>
      <rgbColor rgb="FFEEF2F8"/>
      <rgbColor rgb="FF660066"/>
      <rgbColor rgb="FFFF8080"/>
      <rgbColor rgb="FF0066CC"/>
      <rgbColor rgb="FFD0D7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3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A6531C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80"/>
  </cols>
  <sheetData>
    <row r="1" customFormat="false" ht="17.25" hidden="false" customHeight="true" outlineLevel="0" collapsed="false">
      <c r="A1" s="2" t="s">
        <v>0</v>
      </c>
      <c r="B1" s="2"/>
    </row>
    <row r="2" customFormat="false" ht="15" hidden="false" customHeight="true" outlineLevel="0" collapsed="false">
      <c r="A2" s="3"/>
      <c r="B2" s="4"/>
    </row>
    <row r="3" customFormat="false" ht="15" hidden="false" customHeight="true" outlineLevel="0" collapsed="false">
      <c r="A3" s="3" t="s">
        <v>1</v>
      </c>
      <c r="B3" s="4" t="s">
        <v>2</v>
      </c>
    </row>
    <row r="4" customFormat="false" ht="15" hidden="false" customHeight="true" outlineLevel="0" collapsed="false">
      <c r="A4" s="3" t="s">
        <v>3</v>
      </c>
      <c r="B4" s="4" t="s">
        <v>4</v>
      </c>
    </row>
    <row r="5" customFormat="false" ht="15" hidden="false" customHeight="true" outlineLevel="0" collapsed="false">
      <c r="A5" s="3" t="s">
        <v>5</v>
      </c>
      <c r="B5" s="4" t="s">
        <v>6</v>
      </c>
    </row>
    <row r="6" customFormat="false" ht="15" hidden="false" customHeight="true" outlineLevel="0" collapsed="false">
      <c r="A6" s="3" t="s">
        <v>7</v>
      </c>
      <c r="B6" s="4" t="s">
        <v>8</v>
      </c>
    </row>
    <row r="7" customFormat="false" ht="15" hidden="false" customHeight="true" outlineLevel="0" collapsed="false">
      <c r="A7" s="3" t="s">
        <v>9</v>
      </c>
      <c r="B7" s="4" t="s">
        <v>10</v>
      </c>
    </row>
    <row r="8" customFormat="false" ht="23.25" hidden="false" customHeight="true" outlineLevel="0" collapsed="false">
      <c r="A8" s="3" t="s">
        <v>11</v>
      </c>
      <c r="B8" s="4" t="s">
        <v>12</v>
      </c>
    </row>
    <row r="9" customFormat="false" ht="15" hidden="false" customHeight="true" outlineLevel="0" collapsed="false">
      <c r="A9" s="3"/>
      <c r="B9" s="4"/>
    </row>
    <row r="10" customFormat="false" ht="23.25" hidden="false" customHeight="true" outlineLevel="0" collapsed="false">
      <c r="A10" s="3" t="s">
        <v>13</v>
      </c>
      <c r="B10" s="4" t="s">
        <v>14</v>
      </c>
    </row>
    <row r="11" customFormat="false" ht="15" hidden="false" customHeight="true" outlineLevel="0" collapsed="false">
      <c r="A11" s="3"/>
      <c r="B11" s="4"/>
    </row>
    <row r="12" customFormat="false" ht="23.25" hidden="false" customHeight="true" outlineLevel="0" collapsed="false">
      <c r="A12" s="3" t="s">
        <v>15</v>
      </c>
      <c r="B12" s="4" t="s">
        <v>16</v>
      </c>
    </row>
    <row r="13" customFormat="false" ht="23.25" hidden="false" customHeight="true" outlineLevel="0" collapsed="false">
      <c r="A13" s="3" t="s">
        <v>17</v>
      </c>
      <c r="B13" s="4" t="s">
        <v>18</v>
      </c>
    </row>
    <row r="14" customFormat="false" ht="23.25" hidden="false" customHeight="true" outlineLevel="0" collapsed="false">
      <c r="A14" s="3" t="s">
        <v>19</v>
      </c>
      <c r="B14" s="4" t="s">
        <v>20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3" min="2" style="1" width="22"/>
    <col collapsed="false" customWidth="true" hidden="false" outlineLevel="0" max="5" min="4" style="1" width="13"/>
    <col collapsed="false" customWidth="true" hidden="false" outlineLevel="0" max="6" min="6" style="1" width="20"/>
    <col collapsed="false" customWidth="true" hidden="false" outlineLevel="0" max="7" min="7" style="1" width="13"/>
    <col collapsed="false" customWidth="true" hidden="false" outlineLevel="0" max="8" min="8" style="1" width="46"/>
  </cols>
  <sheetData>
    <row r="1" customFormat="false" ht="17.25" hidden="false" customHeight="true" outlineLevel="0" collapsed="false">
      <c r="A1" s="2" t="s">
        <v>21</v>
      </c>
      <c r="B1" s="2"/>
      <c r="C1" s="2"/>
      <c r="D1" s="2"/>
      <c r="E1" s="2"/>
      <c r="F1" s="2"/>
      <c r="G1" s="2"/>
      <c r="H1" s="2"/>
    </row>
    <row r="3" customFormat="false" ht="15" hidden="false" customHeight="true" outlineLevel="0" collapsed="false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</row>
    <row r="4" customFormat="false" ht="15" hidden="false" customHeight="true" outlineLevel="0" collapsed="false">
      <c r="A4" s="6" t="n">
        <v>2019</v>
      </c>
      <c r="B4" s="7" t="n">
        <v>34</v>
      </c>
      <c r="C4" s="8" t="n">
        <v>18.2</v>
      </c>
      <c r="D4" s="9" t="s">
        <v>30</v>
      </c>
      <c r="E4" s="9" t="s">
        <v>30</v>
      </c>
      <c r="F4" s="6" t="n">
        <f aca="false">B4/$B$4*100</f>
        <v>100</v>
      </c>
      <c r="G4" s="10" t="s">
        <v>31</v>
      </c>
      <c r="H4" s="10" t="s">
        <v>32</v>
      </c>
    </row>
    <row r="5" customFormat="false" ht="15" hidden="false" customHeight="true" outlineLevel="0" collapsed="false">
      <c r="A5" s="11" t="n">
        <v>2020</v>
      </c>
      <c r="B5" s="12" t="n">
        <v>7.4</v>
      </c>
      <c r="C5" s="13" t="n">
        <v>4.3</v>
      </c>
      <c r="D5" s="14" t="n">
        <f aca="false">(B5-B4)/B4</f>
        <v>-0.782352941176471</v>
      </c>
      <c r="E5" s="14" t="n">
        <f aca="false">(C5-C4)/C4</f>
        <v>-0.763736263736264</v>
      </c>
      <c r="F5" s="11" t="n">
        <f aca="false">B5/$B$4*100</f>
        <v>21.7647058823529</v>
      </c>
      <c r="G5" s="15" t="s">
        <v>31</v>
      </c>
      <c r="H5" s="15" t="s">
        <v>33</v>
      </c>
    </row>
    <row r="6" customFormat="false" ht="15" hidden="false" customHeight="true" outlineLevel="0" collapsed="false">
      <c r="A6" s="6" t="n">
        <v>2021</v>
      </c>
      <c r="B6" s="7" t="n">
        <v>14.5</v>
      </c>
      <c r="C6" s="8" t="n">
        <v>10.2</v>
      </c>
      <c r="D6" s="16" t="n">
        <f aca="false">(B6-B5)/B5</f>
        <v>0.959459459459459</v>
      </c>
      <c r="E6" s="16" t="n">
        <f aca="false">(C6-C5)/C5</f>
        <v>1.37209302325581</v>
      </c>
      <c r="F6" s="6" t="n">
        <f aca="false">B6/$B$4*100</f>
        <v>42.6470588235294</v>
      </c>
      <c r="G6" s="10" t="s">
        <v>34</v>
      </c>
      <c r="H6" s="10" t="s">
        <v>35</v>
      </c>
    </row>
    <row r="7" customFormat="false" ht="15" hidden="false" customHeight="true" outlineLevel="0" collapsed="false">
      <c r="A7" s="11" t="n">
        <v>2022</v>
      </c>
      <c r="B7" s="12" t="n">
        <v>27.8</v>
      </c>
      <c r="C7" s="13" t="n">
        <v>17.6</v>
      </c>
      <c r="D7" s="14" t="n">
        <f aca="false">(B7-B6)/B6</f>
        <v>0.917241379310345</v>
      </c>
      <c r="E7" s="14" t="n">
        <f aca="false">(C7-C6)/C6</f>
        <v>0.725490196078432</v>
      </c>
      <c r="F7" s="11" t="n">
        <f aca="false">B7/$B$4*100</f>
        <v>81.7647058823529</v>
      </c>
      <c r="G7" s="15" t="s">
        <v>31</v>
      </c>
      <c r="H7" s="15" t="s">
        <v>36</v>
      </c>
    </row>
    <row r="8" customFormat="false" ht="15" hidden="false" customHeight="true" outlineLevel="0" collapsed="false">
      <c r="A8" s="6" t="n">
        <v>2023</v>
      </c>
      <c r="B8" s="7" t="n">
        <v>32.7</v>
      </c>
      <c r="C8" s="8" t="n">
        <v>20.59</v>
      </c>
      <c r="D8" s="16" t="n">
        <f aca="false">(B8-B7)/B7</f>
        <v>0.176258992805755</v>
      </c>
      <c r="E8" s="16" t="n">
        <f aca="false">(C8-C7)/C7</f>
        <v>0.169886363636364</v>
      </c>
      <c r="F8" s="6" t="n">
        <f aca="false">B8/$B$4*100</f>
        <v>96.1764705882353</v>
      </c>
      <c r="G8" s="10" t="s">
        <v>31</v>
      </c>
      <c r="H8" s="10" t="s">
        <v>37</v>
      </c>
    </row>
    <row r="9" customFormat="false" ht="15" hidden="false" customHeight="true" outlineLevel="0" collapsed="false">
      <c r="A9" s="11" t="n">
        <v>2024</v>
      </c>
      <c r="B9" s="12" t="n">
        <v>40.69</v>
      </c>
      <c r="C9" s="13" t="n">
        <v>21.59</v>
      </c>
      <c r="D9" s="14" t="n">
        <f aca="false">(B9-B8)/B8</f>
        <v>0.24434250764526</v>
      </c>
      <c r="E9" s="14" t="n">
        <f aca="false">(C9-C8)/C8</f>
        <v>0.0485672656629432</v>
      </c>
      <c r="F9" s="11" t="n">
        <f aca="false">B9/$B$4*100</f>
        <v>119.676470588235</v>
      </c>
      <c r="G9" s="15" t="s">
        <v>31</v>
      </c>
      <c r="H9" s="15" t="s">
        <v>38</v>
      </c>
    </row>
    <row r="10" customFormat="false" ht="23.25" hidden="false" customHeight="true" outlineLevel="0" collapsed="false">
      <c r="A10" s="6" t="n">
        <v>2025</v>
      </c>
      <c r="B10" s="7" t="n">
        <v>42.5</v>
      </c>
      <c r="C10" s="8" t="n">
        <v>22.38</v>
      </c>
      <c r="D10" s="16" t="n">
        <f aca="false">(B10-B9)/B9</f>
        <v>0.0444826738756452</v>
      </c>
      <c r="E10" s="16" t="n">
        <f aca="false">(C10-C9)/C9</f>
        <v>0.0365910143584993</v>
      </c>
      <c r="F10" s="6" t="n">
        <f aca="false">B10/$B$4*100</f>
        <v>125</v>
      </c>
      <c r="G10" s="10" t="s">
        <v>34</v>
      </c>
      <c r="H10" s="10" t="s">
        <v>39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20"/>
    <col collapsed="false" customWidth="true" hidden="false" outlineLevel="0" max="3" min="3" style="1" width="16"/>
    <col collapsed="false" customWidth="true" hidden="false" outlineLevel="0" max="4" min="4" style="1" width="46"/>
  </cols>
  <sheetData>
    <row r="1" customFormat="false" ht="17.25" hidden="false" customHeight="true" outlineLevel="0" collapsed="false">
      <c r="A1" s="2" t="s">
        <v>40</v>
      </c>
      <c r="B1" s="2"/>
      <c r="C1" s="2"/>
      <c r="D1" s="2"/>
    </row>
    <row r="3" customFormat="false" ht="15" hidden="false" customHeight="true" outlineLevel="0" collapsed="false">
      <c r="A3" s="5" t="s">
        <v>41</v>
      </c>
      <c r="B3" s="5" t="s">
        <v>42</v>
      </c>
      <c r="C3" s="5" t="s">
        <v>43</v>
      </c>
      <c r="D3" s="5" t="s">
        <v>44</v>
      </c>
    </row>
    <row r="4" customFormat="false" ht="15" hidden="false" customHeight="true" outlineLevel="0" collapsed="false">
      <c r="A4" s="10" t="s">
        <v>45</v>
      </c>
      <c r="B4" s="9" t="s">
        <v>46</v>
      </c>
      <c r="C4" s="9" t="s">
        <v>47</v>
      </c>
      <c r="D4" s="10" t="s">
        <v>48</v>
      </c>
    </row>
    <row r="5" customFormat="false" ht="15" hidden="false" customHeight="true" outlineLevel="0" collapsed="false">
      <c r="A5" s="15" t="s">
        <v>49</v>
      </c>
      <c r="B5" s="17" t="s">
        <v>50</v>
      </c>
      <c r="C5" s="17" t="s">
        <v>47</v>
      </c>
      <c r="D5" s="15" t="s">
        <v>51</v>
      </c>
    </row>
    <row r="6" customFormat="false" ht="15" hidden="false" customHeight="true" outlineLevel="0" collapsed="false">
      <c r="A6" s="10" t="s">
        <v>52</v>
      </c>
      <c r="B6" s="9" t="s">
        <v>53</v>
      </c>
      <c r="C6" s="9" t="s">
        <v>54</v>
      </c>
      <c r="D6" s="10" t="s">
        <v>55</v>
      </c>
    </row>
    <row r="7" customFormat="false" ht="15" hidden="false" customHeight="true" outlineLevel="0" collapsed="false">
      <c r="A7" s="15" t="s">
        <v>56</v>
      </c>
      <c r="B7" s="17" t="s">
        <v>57</v>
      </c>
      <c r="C7" s="17" t="s">
        <v>58</v>
      </c>
      <c r="D7" s="15" t="s">
        <v>59</v>
      </c>
    </row>
    <row r="8" customFormat="false" ht="15" hidden="false" customHeight="true" outlineLevel="0" collapsed="false">
      <c r="A8" s="10" t="s">
        <v>60</v>
      </c>
      <c r="B8" s="9" t="s">
        <v>61</v>
      </c>
      <c r="C8" s="9" t="s">
        <v>47</v>
      </c>
      <c r="D8" s="10" t="s">
        <v>62</v>
      </c>
    </row>
    <row r="9" customFormat="false" ht="15" hidden="false" customHeight="true" outlineLevel="0" collapsed="false">
      <c r="A9" s="15" t="s">
        <v>63</v>
      </c>
      <c r="B9" s="17" t="s">
        <v>64</v>
      </c>
      <c r="C9" s="17" t="s">
        <v>47</v>
      </c>
      <c r="D9" s="15" t="s">
        <v>65</v>
      </c>
    </row>
    <row r="10" customFormat="false" ht="15" hidden="false" customHeight="true" outlineLevel="0" collapsed="false">
      <c r="A10" s="10" t="s">
        <v>66</v>
      </c>
      <c r="B10" s="9" t="s">
        <v>67</v>
      </c>
      <c r="C10" s="9" t="s">
        <v>68</v>
      </c>
      <c r="D10" s="10" t="s">
        <v>69</v>
      </c>
    </row>
    <row r="11" customFormat="false" ht="15" hidden="false" customHeight="true" outlineLevel="0" collapsed="false">
      <c r="A11" s="15" t="s">
        <v>70</v>
      </c>
      <c r="B11" s="17" t="s">
        <v>71</v>
      </c>
      <c r="C11" s="17" t="s">
        <v>72</v>
      </c>
      <c r="D11" s="15" t="s">
        <v>73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8"/>
    <col collapsed="false" customWidth="true" hidden="false" outlineLevel="0" max="3" min="3" style="1" width="22"/>
    <col collapsed="false" customWidth="true" hidden="false" outlineLevel="0" max="4" min="4" style="1" width="44"/>
  </cols>
  <sheetData>
    <row r="1" customFormat="false" ht="17.25" hidden="false" customHeight="true" outlineLevel="0" collapsed="false">
      <c r="A1" s="2" t="s">
        <v>74</v>
      </c>
      <c r="B1" s="2"/>
      <c r="C1" s="2"/>
      <c r="D1" s="2"/>
    </row>
    <row r="3" customFormat="false" ht="15" hidden="false" customHeight="true" outlineLevel="0" collapsed="false">
      <c r="A3" s="5" t="s">
        <v>75</v>
      </c>
      <c r="B3" s="5" t="s">
        <v>76</v>
      </c>
      <c r="C3" s="5" t="s">
        <v>77</v>
      </c>
      <c r="D3" s="5" t="s">
        <v>78</v>
      </c>
    </row>
    <row r="4" customFormat="false" ht="15" hidden="false" customHeight="true" outlineLevel="0" collapsed="false">
      <c r="A4" s="10" t="s">
        <v>79</v>
      </c>
      <c r="B4" s="9" t="s">
        <v>80</v>
      </c>
      <c r="C4" s="9" t="s">
        <v>81</v>
      </c>
      <c r="D4" s="10" t="s">
        <v>82</v>
      </c>
    </row>
    <row r="5" customFormat="false" ht="15" hidden="false" customHeight="true" outlineLevel="0" collapsed="false">
      <c r="A5" s="15" t="s">
        <v>83</v>
      </c>
      <c r="B5" s="17" t="s">
        <v>84</v>
      </c>
      <c r="C5" s="17" t="s">
        <v>85</v>
      </c>
      <c r="D5" s="15" t="s">
        <v>86</v>
      </c>
    </row>
    <row r="6" customFormat="false" ht="15" hidden="false" customHeight="true" outlineLevel="0" collapsed="false">
      <c r="A6" s="10" t="s">
        <v>87</v>
      </c>
      <c r="B6" s="9" t="s">
        <v>30</v>
      </c>
      <c r="C6" s="9" t="s">
        <v>88</v>
      </c>
      <c r="D6" s="10" t="s">
        <v>89</v>
      </c>
    </row>
    <row r="7" customFormat="false" ht="15" hidden="false" customHeight="true" outlineLevel="0" collapsed="false">
      <c r="A7" s="15" t="s">
        <v>90</v>
      </c>
      <c r="B7" s="17" t="s">
        <v>91</v>
      </c>
      <c r="C7" s="17" t="s">
        <v>92</v>
      </c>
      <c r="D7" s="15" t="s">
        <v>93</v>
      </c>
    </row>
    <row r="8" customFormat="false" ht="15" hidden="false" customHeight="true" outlineLevel="0" collapsed="false">
      <c r="A8" s="10" t="s">
        <v>94</v>
      </c>
      <c r="B8" s="9" t="s">
        <v>95</v>
      </c>
      <c r="C8" s="9" t="s">
        <v>96</v>
      </c>
      <c r="D8" s="10" t="s">
        <v>97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70"/>
  </cols>
  <sheetData>
    <row r="1" customFormat="false" ht="17.25" hidden="false" customHeight="true" outlineLevel="0" collapsed="false">
      <c r="A1" s="18" t="s">
        <v>98</v>
      </c>
    </row>
    <row r="3" customFormat="false" ht="15" hidden="false" customHeight="true" outlineLevel="0" collapsed="false">
      <c r="A3" s="3" t="s">
        <v>99</v>
      </c>
      <c r="B3" s="4" t="s">
        <v>100</v>
      </c>
    </row>
    <row r="4" customFormat="false" ht="15" hidden="false" customHeight="true" outlineLevel="0" collapsed="false">
      <c r="A4" s="3" t="s">
        <v>101</v>
      </c>
      <c r="B4" s="4" t="s">
        <v>102</v>
      </c>
    </row>
    <row r="5" customFormat="false" ht="15" hidden="false" customHeight="true" outlineLevel="0" collapsed="false">
      <c r="A5" s="3" t="s">
        <v>103</v>
      </c>
      <c r="B5" s="4" t="s">
        <v>104</v>
      </c>
    </row>
    <row r="6" customFormat="false" ht="15" hidden="false" customHeight="true" outlineLevel="0" collapsed="false">
      <c r="A6" s="3" t="s">
        <v>105</v>
      </c>
      <c r="B6" s="4" t="s">
        <v>106</v>
      </c>
    </row>
    <row r="7" customFormat="false" ht="15" hidden="false" customHeight="true" outlineLevel="0" collapsed="false">
      <c r="A7" s="3" t="s">
        <v>107</v>
      </c>
      <c r="B7" s="4" t="s">
        <v>108</v>
      </c>
    </row>
    <row r="8" customFormat="false" ht="15" hidden="false" customHeight="true" outlineLevel="0" collapsed="false">
      <c r="A8" s="3" t="s">
        <v>109</v>
      </c>
      <c r="B8" s="4" t="s">
        <v>110</v>
      </c>
    </row>
    <row r="9" customFormat="false" ht="15" hidden="false" customHeight="true" outlineLevel="0" collapsed="false">
      <c r="A9" s="3"/>
      <c r="B9" s="4"/>
    </row>
    <row r="10" customFormat="false" ht="57" hidden="false" customHeight="true" outlineLevel="0" collapsed="false">
      <c r="A10" s="3" t="s">
        <v>111</v>
      </c>
      <c r="B10" s="4" t="s">
        <v>112</v>
      </c>
    </row>
    <row r="11" customFormat="false" ht="23.25" hidden="false" customHeight="true" outlineLevel="0" collapsed="false">
      <c r="A11" s="3" t="s">
        <v>113</v>
      </c>
      <c r="B11" s="4" t="s">
        <v>114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4"/>
    <col collapsed="false" customWidth="true" hidden="false" outlineLevel="0" max="4" min="3" style="0" width="14"/>
    <col collapsed="false" customWidth="true" hidden="false" outlineLevel="0" max="5" min="5" style="0" width="50"/>
  </cols>
  <sheetData>
    <row r="1" customFormat="false" ht="17.35" hidden="false" customHeight="false" outlineLevel="0" collapsed="false">
      <c r="A1" s="19" t="s">
        <v>115</v>
      </c>
      <c r="B1" s="19"/>
      <c r="C1" s="19"/>
      <c r="D1" s="19"/>
      <c r="E1" s="19"/>
    </row>
    <row r="2" customFormat="false" ht="22.35" hidden="false" customHeight="true" outlineLevel="0" collapsed="false">
      <c r="A2" s="20" t="s">
        <v>116</v>
      </c>
      <c r="B2" s="20"/>
      <c r="C2" s="20"/>
      <c r="D2" s="20"/>
      <c r="E2" s="20"/>
    </row>
    <row r="4" customFormat="false" ht="15" hidden="false" customHeight="false" outlineLevel="0" collapsed="false">
      <c r="A4" s="5" t="s">
        <v>117</v>
      </c>
      <c r="B4" s="5" t="s">
        <v>118</v>
      </c>
      <c r="C4" s="5" t="s">
        <v>119</v>
      </c>
      <c r="D4" s="5" t="s">
        <v>120</v>
      </c>
      <c r="E4" s="5" t="s">
        <v>121</v>
      </c>
    </row>
    <row r="5" customFormat="false" ht="15" hidden="false" customHeight="false" outlineLevel="0" collapsed="false">
      <c r="A5" s="10" t="s">
        <v>122</v>
      </c>
      <c r="B5" s="8" t="n">
        <v>4.6</v>
      </c>
      <c r="C5" s="16" t="n">
        <f aca="false">B5/$B$16</f>
        <v>0.127955493741307</v>
      </c>
      <c r="D5" s="9" t="s">
        <v>123</v>
      </c>
      <c r="E5" s="10" t="s">
        <v>124</v>
      </c>
    </row>
    <row r="6" customFormat="false" ht="15" hidden="false" customHeight="false" outlineLevel="0" collapsed="false">
      <c r="A6" s="15" t="s">
        <v>125</v>
      </c>
      <c r="B6" s="13" t="n">
        <v>4.5</v>
      </c>
      <c r="C6" s="14" t="n">
        <f aca="false">B6/$B$16</f>
        <v>0.125173852573018</v>
      </c>
      <c r="D6" s="17" t="s">
        <v>123</v>
      </c>
      <c r="E6" s="15" t="s">
        <v>126</v>
      </c>
    </row>
    <row r="7" customFormat="false" ht="15" hidden="false" customHeight="false" outlineLevel="0" collapsed="false">
      <c r="A7" s="10" t="s">
        <v>127</v>
      </c>
      <c r="B7" s="8" t="n">
        <v>1.9</v>
      </c>
      <c r="C7" s="16" t="n">
        <f aca="false">B7/$B$16</f>
        <v>0.0528511821974965</v>
      </c>
      <c r="D7" s="9" t="s">
        <v>123</v>
      </c>
      <c r="E7" s="10" t="s">
        <v>128</v>
      </c>
    </row>
    <row r="8" customFormat="false" ht="15" hidden="false" customHeight="false" outlineLevel="0" collapsed="false">
      <c r="A8" s="15" t="s">
        <v>129</v>
      </c>
      <c r="B8" s="13" t="n">
        <v>1.7</v>
      </c>
      <c r="C8" s="14" t="n">
        <f aca="false">B8/$B$16</f>
        <v>0.0472878998609179</v>
      </c>
      <c r="D8" s="17" t="s">
        <v>130</v>
      </c>
      <c r="E8" s="15" t="s">
        <v>131</v>
      </c>
    </row>
    <row r="9" customFormat="false" ht="15" hidden="false" customHeight="false" outlineLevel="0" collapsed="false">
      <c r="A9" s="10" t="s">
        <v>132</v>
      </c>
      <c r="B9" s="8" t="n">
        <v>1.6</v>
      </c>
      <c r="C9" s="16" t="n">
        <f aca="false">B9/$B$16</f>
        <v>0.0445062586926287</v>
      </c>
      <c r="D9" s="9" t="s">
        <v>133</v>
      </c>
      <c r="E9" s="10" t="s">
        <v>134</v>
      </c>
    </row>
    <row r="10" customFormat="false" ht="15" hidden="false" customHeight="false" outlineLevel="0" collapsed="false">
      <c r="A10" s="15" t="s">
        <v>135</v>
      </c>
      <c r="B10" s="13" t="n">
        <v>1.5</v>
      </c>
      <c r="C10" s="14" t="n">
        <f aca="false">B10/$B$16</f>
        <v>0.0417246175243394</v>
      </c>
      <c r="D10" s="17" t="s">
        <v>130</v>
      </c>
      <c r="E10" s="15" t="s">
        <v>136</v>
      </c>
    </row>
    <row r="11" customFormat="false" ht="15" hidden="false" customHeight="false" outlineLevel="0" collapsed="false">
      <c r="A11" s="10" t="s">
        <v>137</v>
      </c>
      <c r="B11" s="8" t="n">
        <v>1.3</v>
      </c>
      <c r="C11" s="16" t="n">
        <f aca="false">B11/$B$16</f>
        <v>0.0361613351877608</v>
      </c>
      <c r="D11" s="9" t="s">
        <v>123</v>
      </c>
      <c r="E11" s="10" t="s">
        <v>138</v>
      </c>
    </row>
    <row r="12" customFormat="false" ht="15" hidden="false" customHeight="false" outlineLevel="0" collapsed="false">
      <c r="A12" s="15" t="s">
        <v>139</v>
      </c>
      <c r="B12" s="13" t="n">
        <v>1.1</v>
      </c>
      <c r="C12" s="14" t="n">
        <f aca="false">B12/$B$16</f>
        <v>0.0305980528511822</v>
      </c>
      <c r="D12" s="17" t="s">
        <v>123</v>
      </c>
      <c r="E12" s="15" t="s">
        <v>140</v>
      </c>
    </row>
    <row r="13" customFormat="false" ht="15" hidden="false" customHeight="false" outlineLevel="0" collapsed="false">
      <c r="A13" s="10" t="s">
        <v>141</v>
      </c>
      <c r="B13" s="8" t="n">
        <v>1</v>
      </c>
      <c r="C13" s="16" t="n">
        <f aca="false">B13/$B$16</f>
        <v>0.0278164116828929</v>
      </c>
      <c r="D13" s="9" t="s">
        <v>130</v>
      </c>
      <c r="E13" s="10" t="s">
        <v>142</v>
      </c>
    </row>
    <row r="14" customFormat="false" ht="15" hidden="false" customHeight="false" outlineLevel="0" collapsed="false">
      <c r="A14" s="15" t="s">
        <v>143</v>
      </c>
      <c r="B14" s="13" t="n">
        <v>0.9</v>
      </c>
      <c r="C14" s="14" t="n">
        <f aca="false">B14/$B$16</f>
        <v>0.0250347705146036</v>
      </c>
      <c r="D14" s="17" t="s">
        <v>130</v>
      </c>
      <c r="E14" s="15" t="s">
        <v>144</v>
      </c>
    </row>
    <row r="15" customFormat="false" ht="15" hidden="false" customHeight="false" outlineLevel="0" collapsed="false">
      <c r="A15" s="10" t="s">
        <v>145</v>
      </c>
      <c r="B15" s="8" t="n">
        <v>15.85</v>
      </c>
      <c r="C15" s="16" t="n">
        <f aca="false">B15/$B$16</f>
        <v>0.440890125173853</v>
      </c>
      <c r="D15" s="9" t="s">
        <v>123</v>
      </c>
      <c r="E15" s="10" t="s">
        <v>146</v>
      </c>
    </row>
    <row r="16" customFormat="false" ht="15" hidden="false" customHeight="false" outlineLevel="0" collapsed="false">
      <c r="A16" s="21" t="s">
        <v>147</v>
      </c>
      <c r="B16" s="22" t="n">
        <f aca="false">SUM(B5:B15)</f>
        <v>35.95</v>
      </c>
      <c r="C16" s="23" t="n">
        <f aca="false">B16/$B$16</f>
        <v>1</v>
      </c>
      <c r="D16" s="24"/>
      <c r="E16" s="25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4"/>
  </cols>
  <sheetData>
    <row r="1" customFormat="false" ht="17.35" hidden="false" customHeight="false" outlineLevel="0" collapsed="false">
      <c r="A1" s="19" t="s">
        <v>148</v>
      </c>
      <c r="B1" s="19"/>
      <c r="C1" s="19"/>
      <c r="D1" s="19"/>
      <c r="E1" s="19"/>
    </row>
    <row r="2" customFormat="false" ht="22.35" hidden="false" customHeight="true" outlineLevel="0" collapsed="false">
      <c r="A2" s="20" t="s">
        <v>149</v>
      </c>
      <c r="B2" s="20"/>
      <c r="C2" s="20"/>
      <c r="D2" s="20"/>
      <c r="E2" s="20"/>
    </row>
    <row r="4" customFormat="false" ht="15" hidden="false" customHeight="false" outlineLevel="0" collapsed="false">
      <c r="A4" s="5" t="s">
        <v>150</v>
      </c>
      <c r="B4" s="5" t="s">
        <v>151</v>
      </c>
      <c r="C4" s="5" t="s">
        <v>152</v>
      </c>
      <c r="D4" s="5" t="s">
        <v>153</v>
      </c>
      <c r="E4" s="5" t="s">
        <v>154</v>
      </c>
    </row>
    <row r="5" customFormat="false" ht="15" hidden="false" customHeight="false" outlineLevel="0" collapsed="false">
      <c r="A5" s="10" t="s">
        <v>155</v>
      </c>
      <c r="B5" s="16" t="n">
        <v>0.015</v>
      </c>
      <c r="C5" s="8" t="n">
        <f aca="false">B5*'Annual Headline Series'!B9</f>
        <v>0.61035</v>
      </c>
      <c r="D5" s="16" t="n">
        <f aca="false">SUM($B$5:B5)</f>
        <v>0.015</v>
      </c>
      <c r="E5" s="10" t="s">
        <v>156</v>
      </c>
    </row>
    <row r="6" customFormat="false" ht="15" hidden="false" customHeight="false" outlineLevel="0" collapsed="false">
      <c r="A6" s="15" t="s">
        <v>157</v>
      </c>
      <c r="B6" s="14" t="n">
        <v>0.018</v>
      </c>
      <c r="C6" s="13" t="n">
        <f aca="false">B6*'Annual Headline Series'!B9</f>
        <v>0.73242</v>
      </c>
      <c r="D6" s="14" t="n">
        <f aca="false">SUM($B$5:B6)</f>
        <v>0.033</v>
      </c>
      <c r="E6" s="15" t="s">
        <v>156</v>
      </c>
    </row>
    <row r="7" customFormat="false" ht="15" hidden="false" customHeight="false" outlineLevel="0" collapsed="false">
      <c r="A7" s="10" t="s">
        <v>158</v>
      </c>
      <c r="B7" s="16" t="n">
        <v>0.03</v>
      </c>
      <c r="C7" s="8" t="n">
        <f aca="false">B7*'Annual Headline Series'!B9</f>
        <v>1.2207</v>
      </c>
      <c r="D7" s="16" t="n">
        <f aca="false">SUM($B$5:B7)</f>
        <v>0.063</v>
      </c>
      <c r="E7" s="10" t="s">
        <v>159</v>
      </c>
    </row>
    <row r="8" customFormat="false" ht="15" hidden="false" customHeight="false" outlineLevel="0" collapsed="false">
      <c r="A8" s="15" t="s">
        <v>160</v>
      </c>
      <c r="B8" s="14" t="n">
        <v>0.06</v>
      </c>
      <c r="C8" s="13" t="n">
        <f aca="false">B8*'Annual Headline Series'!B9</f>
        <v>2.4414</v>
      </c>
      <c r="D8" s="14" t="n">
        <f aca="false">SUM($B$5:B8)</f>
        <v>0.123</v>
      </c>
      <c r="E8" s="15" t="s">
        <v>159</v>
      </c>
    </row>
    <row r="9" customFormat="false" ht="15" hidden="false" customHeight="false" outlineLevel="0" collapsed="false">
      <c r="A9" s="10" t="s">
        <v>161</v>
      </c>
      <c r="B9" s="16" t="n">
        <v>0.095</v>
      </c>
      <c r="C9" s="8" t="n">
        <f aca="false">B9*'Annual Headline Series'!B9</f>
        <v>3.86555</v>
      </c>
      <c r="D9" s="16" t="n">
        <f aca="false">SUM($B$5:B9)</f>
        <v>0.218</v>
      </c>
      <c r="E9" s="10" t="s">
        <v>159</v>
      </c>
    </row>
    <row r="10" customFormat="false" ht="15" hidden="false" customHeight="false" outlineLevel="0" collapsed="false">
      <c r="A10" s="15" t="s">
        <v>162</v>
      </c>
      <c r="B10" s="14" t="n">
        <v>0.13</v>
      </c>
      <c r="C10" s="13" t="n">
        <f aca="false">B10*'Annual Headline Series'!B9</f>
        <v>5.2897</v>
      </c>
      <c r="D10" s="14" t="n">
        <f aca="false">SUM($B$5:B10)</f>
        <v>0.348</v>
      </c>
      <c r="E10" s="15" t="s">
        <v>163</v>
      </c>
    </row>
    <row r="11" customFormat="false" ht="15" hidden="false" customHeight="false" outlineLevel="0" collapsed="false">
      <c r="A11" s="10" t="s">
        <v>164</v>
      </c>
      <c r="B11" s="16" t="n">
        <v>0.165</v>
      </c>
      <c r="C11" s="8" t="n">
        <f aca="false">B11*'Annual Headline Series'!B9</f>
        <v>6.71385</v>
      </c>
      <c r="D11" s="16" t="n">
        <f aca="false">SUM($B$5:B11)</f>
        <v>0.513</v>
      </c>
      <c r="E11" s="10" t="s">
        <v>163</v>
      </c>
    </row>
    <row r="12" customFormat="false" ht="15" hidden="false" customHeight="false" outlineLevel="0" collapsed="false">
      <c r="A12" s="15" t="s">
        <v>165</v>
      </c>
      <c r="B12" s="14" t="n">
        <v>0.17</v>
      </c>
      <c r="C12" s="13" t="n">
        <f aca="false">B12*'Annual Headline Series'!B9</f>
        <v>6.9173</v>
      </c>
      <c r="D12" s="14" t="n">
        <f aca="false">SUM($B$5:B12)</f>
        <v>0.683</v>
      </c>
      <c r="E12" s="15" t="s">
        <v>163</v>
      </c>
    </row>
    <row r="13" customFormat="false" ht="15" hidden="false" customHeight="false" outlineLevel="0" collapsed="false">
      <c r="A13" s="10" t="s">
        <v>166</v>
      </c>
      <c r="B13" s="16" t="n">
        <v>0.14</v>
      </c>
      <c r="C13" s="8" t="n">
        <f aca="false">B13*'Annual Headline Series'!B9</f>
        <v>5.6966</v>
      </c>
      <c r="D13" s="16" t="n">
        <f aca="false">SUM($B$5:B13)</f>
        <v>0.823</v>
      </c>
      <c r="E13" s="10" t="s">
        <v>163</v>
      </c>
    </row>
    <row r="14" customFormat="false" ht="15" hidden="false" customHeight="false" outlineLevel="0" collapsed="false">
      <c r="A14" s="15" t="s">
        <v>167</v>
      </c>
      <c r="B14" s="14" t="n">
        <v>0.09</v>
      </c>
      <c r="C14" s="13" t="n">
        <f aca="false">B14*'Annual Headline Series'!B9</f>
        <v>3.6621</v>
      </c>
      <c r="D14" s="14" t="n">
        <f aca="false">SUM($B$5:B14)</f>
        <v>0.913</v>
      </c>
      <c r="E14" s="15" t="s">
        <v>159</v>
      </c>
    </row>
    <row r="15" customFormat="false" ht="15" hidden="false" customHeight="false" outlineLevel="0" collapsed="false">
      <c r="A15" s="10" t="s">
        <v>168</v>
      </c>
      <c r="B15" s="16" t="n">
        <v>0.045</v>
      </c>
      <c r="C15" s="8" t="n">
        <f aca="false">B15*'Annual Headline Series'!B9</f>
        <v>1.83105</v>
      </c>
      <c r="D15" s="16" t="n">
        <f aca="false">SUM($B$5:B15)</f>
        <v>0.958</v>
      </c>
      <c r="E15" s="10" t="s">
        <v>156</v>
      </c>
    </row>
    <row r="16" customFormat="false" ht="15" hidden="false" customHeight="false" outlineLevel="0" collapsed="false">
      <c r="A16" s="15" t="s">
        <v>169</v>
      </c>
      <c r="B16" s="14" t="n">
        <v>0.042</v>
      </c>
      <c r="C16" s="13" t="n">
        <f aca="false">B16*'Annual Headline Series'!B9</f>
        <v>1.70898</v>
      </c>
      <c r="D16" s="14" t="n">
        <f aca="false">SUM($B$5:B16)</f>
        <v>1</v>
      </c>
      <c r="E16" s="15" t="s">
        <v>156</v>
      </c>
    </row>
    <row r="17" customFormat="false" ht="15" hidden="false" customHeight="false" outlineLevel="0" collapsed="false">
      <c r="A17" s="21" t="s">
        <v>170</v>
      </c>
      <c r="B17" s="26" t="n">
        <f aca="false">SUM(B5:B16)</f>
        <v>1</v>
      </c>
      <c r="C17" s="22" t="n">
        <f aca="false">SUM(C5:C16)</f>
        <v>40.69</v>
      </c>
      <c r="D17" s="27"/>
      <c r="E17" s="28"/>
    </row>
    <row r="18" customFormat="false" ht="15" hidden="false" customHeight="false" outlineLevel="0" collapsed="false">
      <c r="A18" s="29" t="s">
        <v>171</v>
      </c>
      <c r="B18" s="29"/>
      <c r="C18" s="29"/>
      <c r="D18" s="29"/>
      <c r="E18" s="29"/>
    </row>
  </sheetData>
  <mergeCells count="3">
    <mergeCell ref="A1:E1"/>
    <mergeCell ref="A2:E2"/>
    <mergeCell ref="A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24"/>
    <col collapsed="false" customWidth="true" hidden="false" outlineLevel="0" max="4" min="4" style="0" width="14"/>
    <col collapsed="false" customWidth="true" hidden="false" outlineLevel="0" max="5" min="5" style="0" width="42"/>
  </cols>
  <sheetData>
    <row r="1" customFormat="false" ht="17.35" hidden="false" customHeight="false" outlineLevel="0" collapsed="false">
      <c r="A1" s="19" t="s">
        <v>172</v>
      </c>
      <c r="B1" s="19"/>
      <c r="C1" s="19"/>
      <c r="D1" s="19"/>
      <c r="E1" s="19"/>
    </row>
    <row r="2" customFormat="false" ht="22.35" hidden="false" customHeight="true" outlineLevel="0" collapsed="false">
      <c r="A2" s="20" t="s">
        <v>173</v>
      </c>
      <c r="B2" s="20"/>
      <c r="C2" s="20"/>
      <c r="D2" s="20"/>
      <c r="E2" s="20"/>
    </row>
    <row r="4" customFormat="false" ht="15" hidden="false" customHeight="false" outlineLevel="0" collapsed="false">
      <c r="A4" s="5" t="s">
        <v>174</v>
      </c>
      <c r="B4" s="5" t="s">
        <v>175</v>
      </c>
      <c r="C4" s="5" t="s">
        <v>176</v>
      </c>
      <c r="D4" s="5" t="s">
        <v>177</v>
      </c>
      <c r="E4" s="5" t="s">
        <v>121</v>
      </c>
    </row>
    <row r="5" customFormat="false" ht="15" hidden="false" customHeight="false" outlineLevel="0" collapsed="false">
      <c r="A5" s="10" t="s">
        <v>178</v>
      </c>
      <c r="B5" s="7" t="n">
        <v>6</v>
      </c>
      <c r="C5" s="10" t="s">
        <v>179</v>
      </c>
      <c r="D5" s="16" t="n">
        <f aca="false">B5/$B$12</f>
        <v>0.210526315789474</v>
      </c>
      <c r="E5" s="10" t="s">
        <v>180</v>
      </c>
    </row>
    <row r="6" customFormat="false" ht="15" hidden="false" customHeight="false" outlineLevel="0" collapsed="false">
      <c r="A6" s="15" t="s">
        <v>181</v>
      </c>
      <c r="B6" s="12" t="n">
        <v>3</v>
      </c>
      <c r="C6" s="15" t="s">
        <v>182</v>
      </c>
      <c r="D6" s="14" t="n">
        <f aca="false">B6/$B$12</f>
        <v>0.105263157894737</v>
      </c>
      <c r="E6" s="15" t="s">
        <v>183</v>
      </c>
    </row>
    <row r="7" customFormat="false" ht="23.85" hidden="false" customHeight="false" outlineLevel="0" collapsed="false">
      <c r="A7" s="10" t="s">
        <v>184</v>
      </c>
      <c r="B7" s="7" t="n">
        <v>4.5</v>
      </c>
      <c r="C7" s="10" t="s">
        <v>182</v>
      </c>
      <c r="D7" s="16" t="n">
        <f aca="false">B7/$B$12</f>
        <v>0.157894736842105</v>
      </c>
      <c r="E7" s="10" t="s">
        <v>185</v>
      </c>
    </row>
    <row r="8" customFormat="false" ht="15" hidden="false" customHeight="false" outlineLevel="0" collapsed="false">
      <c r="A8" s="15" t="s">
        <v>186</v>
      </c>
      <c r="B8" s="12" t="n">
        <v>2.5</v>
      </c>
      <c r="C8" s="15" t="s">
        <v>182</v>
      </c>
      <c r="D8" s="14" t="n">
        <f aca="false">B8/$B$12</f>
        <v>0.087719298245614</v>
      </c>
      <c r="E8" s="15" t="s">
        <v>187</v>
      </c>
    </row>
    <row r="9" customFormat="false" ht="15" hidden="false" customHeight="false" outlineLevel="0" collapsed="false">
      <c r="A9" s="10" t="s">
        <v>188</v>
      </c>
      <c r="B9" s="7" t="n">
        <v>6.5</v>
      </c>
      <c r="C9" s="10" t="s">
        <v>182</v>
      </c>
      <c r="D9" s="16" t="n">
        <f aca="false">B9/$B$12</f>
        <v>0.228070175438596</v>
      </c>
      <c r="E9" s="10" t="s">
        <v>189</v>
      </c>
    </row>
    <row r="10" customFormat="false" ht="15" hidden="false" customHeight="false" outlineLevel="0" collapsed="false">
      <c r="A10" s="15" t="s">
        <v>190</v>
      </c>
      <c r="B10" s="12" t="n">
        <v>2</v>
      </c>
      <c r="C10" s="15" t="s">
        <v>182</v>
      </c>
      <c r="D10" s="14" t="n">
        <f aca="false">B10/$B$12</f>
        <v>0.0701754385964912</v>
      </c>
      <c r="E10" s="15" t="s">
        <v>191</v>
      </c>
    </row>
    <row r="11" customFormat="false" ht="15" hidden="false" customHeight="false" outlineLevel="0" collapsed="false">
      <c r="A11" s="10" t="s">
        <v>192</v>
      </c>
      <c r="B11" s="7" t="n">
        <v>4</v>
      </c>
      <c r="C11" s="10" t="s">
        <v>182</v>
      </c>
      <c r="D11" s="16" t="n">
        <f aca="false">B11/$B$12</f>
        <v>0.140350877192982</v>
      </c>
      <c r="E11" s="10" t="s">
        <v>193</v>
      </c>
    </row>
    <row r="12" customFormat="false" ht="15" hidden="false" customHeight="false" outlineLevel="0" collapsed="false">
      <c r="A12" s="21" t="s">
        <v>194</v>
      </c>
      <c r="B12" s="30" t="n">
        <f aca="false">SUM(B5:B11)</f>
        <v>28.5</v>
      </c>
      <c r="C12" s="28"/>
      <c r="D12" s="27"/>
      <c r="E12" s="28"/>
    </row>
    <row r="13" customFormat="false" ht="15" hidden="false" customHeight="false" outlineLevel="0" collapsed="false">
      <c r="A13" s="31" t="s">
        <v>195</v>
      </c>
      <c r="B13" s="31"/>
      <c r="C13" s="31"/>
      <c r="D13" s="31"/>
      <c r="E13" s="31"/>
    </row>
  </sheetData>
  <mergeCells count="3">
    <mergeCell ref="A1:E1"/>
    <mergeCell ref="A2:E2"/>
    <mergeCell ref="A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2026-06-12T15:40:16Z</dcterms:created>
  <dc:creator>openpyxl</dc:creator>
  <dc:description/>
  <dc:language>en-US</dc:language>
  <cp:lastModifiedBy/>
  <dcterms:modified xsi:type="dcterms:W3CDTF">2026-06-12T15:51:44Z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